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Table1!$3:$5</definedName>
    <definedName name="_xlnm.Print_Area" localSheetId="0">Table1!$A$1:$L$29</definedName>
  </definedNames>
  <calcPr calcId="114210" fullCalcOnLoad="1"/>
</workbook>
</file>

<file path=xl/calcChain.xml><?xml version="1.0" encoding="utf-8"?>
<calcChain xmlns="http://schemas.openxmlformats.org/spreadsheetml/2006/main">
  <c r="J19" i="1"/>
  <c r="J13"/>
  <c r="K29"/>
  <c r="L29"/>
  <c r="H9"/>
  <c r="H11"/>
  <c r="I23"/>
  <c r="H7"/>
  <c r="H8"/>
  <c r="H10"/>
  <c r="I7"/>
  <c r="I8"/>
  <c r="I9"/>
  <c r="I10"/>
  <c r="I11"/>
  <c r="J7"/>
  <c r="J8"/>
  <c r="J9"/>
  <c r="J10"/>
  <c r="J11"/>
  <c r="L7"/>
  <c r="L8"/>
  <c r="L9"/>
  <c r="L11"/>
  <c r="K7"/>
  <c r="K8"/>
  <c r="K9"/>
  <c r="K11"/>
  <c r="M11"/>
  <c r="H29"/>
  <c r="I29"/>
  <c r="J29"/>
  <c r="M29"/>
  <c r="H23"/>
  <c r="J23"/>
  <c r="L23"/>
  <c r="K23"/>
  <c r="M23"/>
  <c r="H17"/>
  <c r="I17"/>
  <c r="J17"/>
  <c r="L17"/>
  <c r="K17"/>
  <c r="M17"/>
  <c r="M7"/>
  <c r="M8"/>
  <c r="M9"/>
  <c r="M10"/>
  <c r="M13"/>
  <c r="M19"/>
</calcChain>
</file>

<file path=xl/sharedStrings.xml><?xml version="1.0" encoding="utf-8"?>
<sst xmlns="http://schemas.openxmlformats.org/spreadsheetml/2006/main" count="127" uniqueCount="36">
  <si>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</si>
  <si>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</si>
  <si>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</si>
  <si>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</si>
  <si>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</si>
  <si>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</si>
  <si>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2019 год</t>
  </si>
  <si>
    <t>2020 год</t>
  </si>
  <si>
    <t>2021 год</t>
  </si>
  <si>
    <t>1</t>
  </si>
  <si>
    <t>2</t>
  </si>
  <si>
    <t>0,00</t>
  </si>
  <si>
    <t>средства местных бюджетов</t>
  </si>
  <si>
    <t>внебюджетные средства</t>
  </si>
  <si>
    <t>итого</t>
  </si>
  <si>
    <t>1.</t>
  </si>
  <si>
    <t>02</t>
  </si>
  <si>
    <t xml:space="preserve">Подпрограмма «Обеспечение жильем молодых семей» </t>
  </si>
  <si>
    <t>План реализации муниципальной программы «Строительство и архитектура в Мглинском районе»</t>
  </si>
  <si>
    <t>Подпрограмма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районе»»</t>
  </si>
  <si>
    <t>Подпрограмма «Модернизация объектов коммунальной ин-фраструктуры»</t>
  </si>
  <si>
    <t>1.3.</t>
  </si>
  <si>
    <t>1.1.</t>
  </si>
  <si>
    <t>1.2.</t>
  </si>
  <si>
    <t>Программа «Строительство и архитектура в Мглинском районе»</t>
  </si>
  <si>
    <t>поступления из  областного бюджета</t>
  </si>
  <si>
    <t>поступление из федерального бюджета</t>
  </si>
  <si>
    <t>поступление  из федерального бюджета</t>
  </si>
  <si>
    <t>МП</t>
  </si>
  <si>
    <t>ППМП</t>
  </si>
  <si>
    <t>2022 год</t>
  </si>
  <si>
    <t>x</t>
  </si>
  <si>
    <t>2023 год</t>
  </si>
  <si>
    <t>ГРБС</t>
  </si>
  <si>
    <t>Муниципальная программа, подпрограмма, основное мероприятие (проект(программа)), направление расходов, мероприятие</t>
  </si>
  <si>
    <t xml:space="preserve">Приложение №4 к постановлению администрации                                                        Мглинского района                                                                                                                                                  от                                                  №                                                                                      Приложение  5 к муниципальной программе «Строительство и архитектура в Мглинском районе»
</t>
  </si>
</sst>
</file>

<file path=xl/styles.xml><?xml version="1.0" encoding="utf-8"?>
<styleSheet xmlns="http://schemas.openxmlformats.org/spreadsheetml/2006/main">
  <fonts count="5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>
      <alignment vertical="top" wrapText="1"/>
    </xf>
  </cellStyleXfs>
  <cellXfs count="36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4" fontId="3" fillId="2" borderId="8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4" fontId="3" fillId="2" borderId="0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9"/>
  <sheetViews>
    <sheetView tabSelected="1" view="pageBreakPreview" topLeftCell="A4" zoomScale="75" workbookViewId="0">
      <selection activeCell="J11" sqref="J11"/>
    </sheetView>
  </sheetViews>
  <sheetFormatPr defaultRowHeight="15.75"/>
  <cols>
    <col min="1" max="1" width="9.1640625" style="1" customWidth="1"/>
    <col min="2" max="2" width="41" style="1" customWidth="1"/>
    <col min="3" max="3" width="8.6640625" style="1" customWidth="1"/>
    <col min="4" max="4" width="6.5" style="1" customWidth="1"/>
    <col min="5" max="5" width="7" style="1" customWidth="1"/>
    <col min="6" max="6" width="7.5" style="1" customWidth="1"/>
    <col min="7" max="7" width="11.33203125" style="1" customWidth="1"/>
    <col min="8" max="8" width="18.83203125" style="1" customWidth="1"/>
    <col min="9" max="9" width="23" style="1" customWidth="1"/>
    <col min="10" max="12" width="19.1640625" style="1" customWidth="1"/>
    <col min="13" max="13" width="20.5" customWidth="1"/>
  </cols>
  <sheetData>
    <row r="1" spans="1:13" ht="89.25" customHeight="1">
      <c r="I1" s="33" t="s">
        <v>35</v>
      </c>
      <c r="J1" s="33"/>
      <c r="K1" s="33"/>
      <c r="L1" s="33"/>
    </row>
    <row r="2" spans="1:13" ht="26.25" customHeight="1">
      <c r="A2" s="35" t="s">
        <v>18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3" ht="53.1" customHeight="1">
      <c r="A3" s="34" t="s">
        <v>1</v>
      </c>
      <c r="B3" s="34" t="s">
        <v>34</v>
      </c>
      <c r="C3" s="34" t="s">
        <v>2</v>
      </c>
      <c r="D3" s="34"/>
      <c r="E3" s="34"/>
      <c r="F3" s="34"/>
      <c r="G3" s="34"/>
      <c r="H3" s="30" t="s">
        <v>3</v>
      </c>
      <c r="I3" s="31"/>
      <c r="J3" s="31"/>
      <c r="K3" s="31"/>
      <c r="L3" s="32"/>
    </row>
    <row r="4" spans="1:13" ht="51.75" customHeight="1">
      <c r="A4" s="34" t="s">
        <v>0</v>
      </c>
      <c r="B4" s="34" t="s">
        <v>0</v>
      </c>
      <c r="C4" s="2" t="s">
        <v>33</v>
      </c>
      <c r="D4" s="2" t="s">
        <v>28</v>
      </c>
      <c r="E4" s="2" t="s">
        <v>29</v>
      </c>
      <c r="F4" s="2" t="s">
        <v>4</v>
      </c>
      <c r="G4" s="2" t="s">
        <v>5</v>
      </c>
      <c r="H4" s="2" t="s">
        <v>6</v>
      </c>
      <c r="I4" s="2" t="s">
        <v>7</v>
      </c>
      <c r="J4" s="18" t="s">
        <v>8</v>
      </c>
      <c r="K4" s="22" t="s">
        <v>30</v>
      </c>
      <c r="L4" s="22" t="s">
        <v>32</v>
      </c>
    </row>
    <row r="5" spans="1:13" ht="22.7" customHeight="1">
      <c r="A5" s="3" t="s">
        <v>9</v>
      </c>
      <c r="B5" s="3" t="s">
        <v>10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19">
        <v>9</v>
      </c>
      <c r="J5" s="11">
        <v>10</v>
      </c>
      <c r="K5" s="11">
        <v>11</v>
      </c>
      <c r="L5" s="11">
        <v>12</v>
      </c>
    </row>
    <row r="6" spans="1:13" ht="46.5" customHeight="1">
      <c r="A6" s="27" t="s">
        <v>15</v>
      </c>
      <c r="B6" s="23" t="s">
        <v>24</v>
      </c>
      <c r="C6" s="3"/>
      <c r="D6" s="3"/>
      <c r="E6" s="3"/>
      <c r="F6" s="3"/>
      <c r="G6" s="19"/>
      <c r="H6" s="3"/>
      <c r="I6" s="19"/>
      <c r="J6" s="11"/>
      <c r="K6" s="11"/>
      <c r="L6" s="11"/>
    </row>
    <row r="7" spans="1:13" ht="30.75" customHeight="1">
      <c r="A7" s="28"/>
      <c r="B7" s="4" t="s">
        <v>12</v>
      </c>
      <c r="C7" s="14">
        <v>901</v>
      </c>
      <c r="D7" s="15" t="s">
        <v>16</v>
      </c>
      <c r="E7" s="14" t="s">
        <v>31</v>
      </c>
      <c r="F7" s="14" t="s">
        <v>31</v>
      </c>
      <c r="G7" s="16" t="s">
        <v>31</v>
      </c>
      <c r="H7" s="7">
        <f t="shared" ref="H7:L9" si="0">H13+H19+H25</f>
        <v>20836723.579999998</v>
      </c>
      <c r="I7" s="20">
        <f t="shared" si="0"/>
        <v>23872624.91</v>
      </c>
      <c r="J7" s="12">
        <f t="shared" si="0"/>
        <v>26577543.210000001</v>
      </c>
      <c r="K7" s="12">
        <f t="shared" si="0"/>
        <v>19511608</v>
      </c>
      <c r="L7" s="12">
        <f t="shared" si="0"/>
        <v>18431808</v>
      </c>
      <c r="M7" s="13">
        <f t="shared" ref="M7:M13" si="1">H7+I7+J7+L7</f>
        <v>89718699.699999988</v>
      </c>
    </row>
    <row r="8" spans="1:13" ht="32.25" customHeight="1">
      <c r="A8" s="28"/>
      <c r="B8" s="4" t="s">
        <v>26</v>
      </c>
      <c r="C8" s="14">
        <v>901</v>
      </c>
      <c r="D8" s="15" t="s">
        <v>16</v>
      </c>
      <c r="E8" s="14" t="s">
        <v>31</v>
      </c>
      <c r="F8" s="14" t="s">
        <v>31</v>
      </c>
      <c r="G8" s="16" t="s">
        <v>31</v>
      </c>
      <c r="H8" s="7">
        <f t="shared" si="0"/>
        <v>728954.29</v>
      </c>
      <c r="I8" s="20">
        <f t="shared" si="0"/>
        <v>509497.82</v>
      </c>
      <c r="J8" s="12">
        <f t="shared" si="0"/>
        <v>177076.36</v>
      </c>
      <c r="K8" s="12">
        <f t="shared" si="0"/>
        <v>177076.36</v>
      </c>
      <c r="L8" s="12">
        <f t="shared" si="0"/>
        <v>177076.36</v>
      </c>
      <c r="M8" s="13">
        <f t="shared" si="1"/>
        <v>1592604.83</v>
      </c>
    </row>
    <row r="9" spans="1:13" ht="37.5" customHeight="1">
      <c r="A9" s="28"/>
      <c r="B9" s="4" t="s">
        <v>25</v>
      </c>
      <c r="C9" s="14">
        <v>901</v>
      </c>
      <c r="D9" s="15" t="s">
        <v>16</v>
      </c>
      <c r="E9" s="14" t="s">
        <v>31</v>
      </c>
      <c r="F9" s="14" t="s">
        <v>31</v>
      </c>
      <c r="G9" s="16" t="s">
        <v>31</v>
      </c>
      <c r="H9" s="7">
        <f t="shared" si="0"/>
        <v>2545408.0499999998</v>
      </c>
      <c r="I9" s="20">
        <f t="shared" si="0"/>
        <v>6794355.04</v>
      </c>
      <c r="J9" s="12">
        <f t="shared" si="0"/>
        <v>7201324.1399999997</v>
      </c>
      <c r="K9" s="12">
        <f t="shared" si="0"/>
        <v>507193.64</v>
      </c>
      <c r="L9" s="12">
        <f t="shared" si="0"/>
        <v>507193.64</v>
      </c>
      <c r="M9" s="13">
        <f t="shared" si="1"/>
        <v>17048280.870000001</v>
      </c>
    </row>
    <row r="10" spans="1:13" ht="18.75" customHeight="1">
      <c r="A10" s="28"/>
      <c r="B10" s="4" t="s">
        <v>13</v>
      </c>
      <c r="C10" s="14">
        <v>901</v>
      </c>
      <c r="D10" s="15" t="s">
        <v>16</v>
      </c>
      <c r="E10" s="14" t="s">
        <v>31</v>
      </c>
      <c r="F10" s="14" t="s">
        <v>31</v>
      </c>
      <c r="G10" s="16" t="s">
        <v>31</v>
      </c>
      <c r="H10" s="7">
        <f>H16+H22+H28</f>
        <v>0</v>
      </c>
      <c r="I10" s="20">
        <f>I16+I22+I28</f>
        <v>0</v>
      </c>
      <c r="J10" s="12">
        <f>J16+J22+J28</f>
        <v>0</v>
      </c>
      <c r="K10" s="12"/>
      <c r="L10" s="12">
        <v>0</v>
      </c>
      <c r="M10" s="13">
        <f t="shared" si="1"/>
        <v>0</v>
      </c>
    </row>
    <row r="11" spans="1:13" ht="22.7" customHeight="1">
      <c r="A11" s="29"/>
      <c r="B11" s="5" t="s">
        <v>14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7">
        <f>H7+H8+H9+H10</f>
        <v>24111085.919999998</v>
      </c>
      <c r="I11" s="20">
        <f>I7+I8+I9+I10</f>
        <v>31176477.77</v>
      </c>
      <c r="J11" s="12">
        <f>J7+J8+J9+J10</f>
        <v>33955943.710000001</v>
      </c>
      <c r="K11" s="12">
        <f>K7+K8+K9+K10</f>
        <v>20195878</v>
      </c>
      <c r="L11" s="12">
        <f>L7+L8+L9+L10</f>
        <v>19116078</v>
      </c>
      <c r="M11" s="13">
        <f>H11+I11+J11+L11+K11</f>
        <v>128555463.40000001</v>
      </c>
    </row>
    <row r="12" spans="1:13" ht="46.5" customHeight="1">
      <c r="A12" s="27" t="s">
        <v>22</v>
      </c>
      <c r="B12" s="24" t="s">
        <v>20</v>
      </c>
      <c r="C12" s="6"/>
      <c r="D12" s="6"/>
      <c r="E12" s="6"/>
      <c r="F12" s="25"/>
      <c r="G12" s="25"/>
      <c r="H12" s="7"/>
      <c r="I12" s="26"/>
      <c r="J12" s="12"/>
      <c r="K12" s="12"/>
      <c r="L12" s="12"/>
      <c r="M12" s="13"/>
    </row>
    <row r="13" spans="1:13">
      <c r="A13" s="28"/>
      <c r="B13" s="4" t="s">
        <v>12</v>
      </c>
      <c r="C13" s="14">
        <v>901</v>
      </c>
      <c r="D13" s="15" t="s">
        <v>16</v>
      </c>
      <c r="E13" s="14">
        <v>4</v>
      </c>
      <c r="F13" s="16" t="s">
        <v>31</v>
      </c>
      <c r="G13" s="16" t="s">
        <v>31</v>
      </c>
      <c r="H13" s="7">
        <v>926174.13</v>
      </c>
      <c r="I13" s="17">
        <v>971999</v>
      </c>
      <c r="J13" s="10">
        <f>126316+200000</f>
        <v>326316</v>
      </c>
      <c r="K13" s="10">
        <v>100000</v>
      </c>
      <c r="L13" s="10">
        <v>100000</v>
      </c>
      <c r="M13" s="13">
        <f t="shared" si="1"/>
        <v>2324489.13</v>
      </c>
    </row>
    <row r="14" spans="1:13" ht="31.5">
      <c r="A14" s="28"/>
      <c r="B14" s="4" t="s">
        <v>27</v>
      </c>
      <c r="C14" s="14">
        <v>901</v>
      </c>
      <c r="D14" s="15" t="s">
        <v>16</v>
      </c>
      <c r="E14" s="14">
        <v>4</v>
      </c>
      <c r="F14" s="16" t="s">
        <v>31</v>
      </c>
      <c r="G14" s="16" t="s">
        <v>31</v>
      </c>
      <c r="H14" s="8">
        <v>0</v>
      </c>
      <c r="I14" s="17">
        <v>0</v>
      </c>
      <c r="J14" s="10">
        <v>0</v>
      </c>
      <c r="K14" s="10">
        <v>0</v>
      </c>
      <c r="L14" s="10">
        <v>0</v>
      </c>
    </row>
    <row r="15" spans="1:13" ht="31.5">
      <c r="A15" s="28"/>
      <c r="B15" s="4" t="s">
        <v>25</v>
      </c>
      <c r="C15" s="14">
        <v>901</v>
      </c>
      <c r="D15" s="15" t="s">
        <v>16</v>
      </c>
      <c r="E15" s="14">
        <v>4</v>
      </c>
      <c r="F15" s="16" t="s">
        <v>31</v>
      </c>
      <c r="G15" s="16" t="s">
        <v>31</v>
      </c>
      <c r="H15" s="8">
        <v>1997058.34</v>
      </c>
      <c r="I15" s="17">
        <v>300000</v>
      </c>
      <c r="J15" s="10">
        <v>500000</v>
      </c>
      <c r="K15" s="10">
        <v>0</v>
      </c>
      <c r="L15" s="10">
        <v>0</v>
      </c>
    </row>
    <row r="16" spans="1:13">
      <c r="A16" s="28"/>
      <c r="B16" s="4" t="s">
        <v>13</v>
      </c>
      <c r="C16" s="14">
        <v>901</v>
      </c>
      <c r="D16" s="15" t="s">
        <v>16</v>
      </c>
      <c r="E16" s="14">
        <v>4</v>
      </c>
      <c r="F16" s="16" t="s">
        <v>31</v>
      </c>
      <c r="G16" s="16" t="s">
        <v>31</v>
      </c>
      <c r="H16" s="9" t="s">
        <v>11</v>
      </c>
      <c r="I16" s="21" t="s">
        <v>11</v>
      </c>
      <c r="J16" s="10">
        <v>0</v>
      </c>
      <c r="K16" s="10">
        <v>0</v>
      </c>
      <c r="L16" s="10">
        <v>0</v>
      </c>
    </row>
    <row r="17" spans="1:13" ht="14.45" customHeight="1">
      <c r="A17" s="29"/>
      <c r="B17" s="5" t="s">
        <v>14</v>
      </c>
      <c r="C17" s="6" t="s">
        <v>0</v>
      </c>
      <c r="D17" s="6" t="s">
        <v>0</v>
      </c>
      <c r="E17" s="6" t="s">
        <v>0</v>
      </c>
      <c r="F17" s="6" t="s">
        <v>0</v>
      </c>
      <c r="G17" s="6" t="s">
        <v>0</v>
      </c>
      <c r="H17" s="10">
        <f>SUM(H13:H16)</f>
        <v>2923232.47</v>
      </c>
      <c r="I17" s="17">
        <f>SUM(I13:I16)</f>
        <v>1271999</v>
      </c>
      <c r="J17" s="10">
        <f>SUM(J13:J16)</f>
        <v>826316</v>
      </c>
      <c r="K17" s="10">
        <f>SUM(K13:K16)</f>
        <v>100000</v>
      </c>
      <c r="L17" s="10">
        <f>SUM(L13:L16)</f>
        <v>100000</v>
      </c>
      <c r="M17" s="13">
        <f>H17+I17+J17+L17+K17</f>
        <v>5221547.4700000007</v>
      </c>
    </row>
    <row r="18" spans="1:13" ht="115.5" customHeight="1">
      <c r="A18" s="27" t="s">
        <v>23</v>
      </c>
      <c r="B18" s="24" t="s">
        <v>19</v>
      </c>
      <c r="C18" s="6"/>
      <c r="D18" s="6"/>
      <c r="E18" s="6"/>
      <c r="F18" s="25"/>
      <c r="G18" s="25"/>
      <c r="H18" s="10"/>
      <c r="I18" s="17"/>
      <c r="J18" s="10"/>
      <c r="K18" s="10"/>
      <c r="L18" s="10"/>
      <c r="M18" s="13"/>
    </row>
    <row r="19" spans="1:13" ht="21" customHeight="1">
      <c r="A19" s="28"/>
      <c r="B19" s="4" t="s">
        <v>12</v>
      </c>
      <c r="C19" s="14">
        <v>901</v>
      </c>
      <c r="D19" s="15" t="s">
        <v>16</v>
      </c>
      <c r="E19" s="14">
        <v>5</v>
      </c>
      <c r="F19" s="16" t="s">
        <v>31</v>
      </c>
      <c r="G19" s="16" t="s">
        <v>31</v>
      </c>
      <c r="H19" s="10">
        <v>19399627.449999999</v>
      </c>
      <c r="I19" s="17">
        <v>22517434.710000001</v>
      </c>
      <c r="J19" s="10">
        <f>18307864+7669655.21</f>
        <v>25977519.210000001</v>
      </c>
      <c r="K19" s="10">
        <v>19137900</v>
      </c>
      <c r="L19" s="10">
        <v>18058100</v>
      </c>
      <c r="M19" s="13">
        <f>H19+I19+J19+L19</f>
        <v>85952681.370000005</v>
      </c>
    </row>
    <row r="20" spans="1:13" ht="33" customHeight="1">
      <c r="A20" s="28"/>
      <c r="B20" s="4" t="s">
        <v>27</v>
      </c>
      <c r="C20" s="14">
        <v>901</v>
      </c>
      <c r="D20" s="15" t="s">
        <v>16</v>
      </c>
      <c r="E20" s="14">
        <v>5</v>
      </c>
      <c r="F20" s="16" t="s">
        <v>31</v>
      </c>
      <c r="G20" s="16" t="s">
        <v>31</v>
      </c>
      <c r="H20" s="8" t="s">
        <v>11</v>
      </c>
      <c r="I20" s="17">
        <v>0</v>
      </c>
      <c r="J20" s="10">
        <v>0</v>
      </c>
      <c r="K20" s="10">
        <v>0</v>
      </c>
      <c r="L20" s="10">
        <v>0</v>
      </c>
    </row>
    <row r="21" spans="1:13" ht="31.5">
      <c r="A21" s="28"/>
      <c r="B21" s="4" t="s">
        <v>25</v>
      </c>
      <c r="C21" s="14">
        <v>901</v>
      </c>
      <c r="D21" s="15" t="s">
        <v>16</v>
      </c>
      <c r="E21" s="14">
        <v>5</v>
      </c>
      <c r="F21" s="16" t="s">
        <v>31</v>
      </c>
      <c r="G21" s="16" t="s">
        <v>31</v>
      </c>
      <c r="H21" s="10">
        <v>0</v>
      </c>
      <c r="I21" s="17">
        <v>6045874.8600000003</v>
      </c>
      <c r="J21" s="10">
        <v>6194130.5</v>
      </c>
      <c r="K21" s="10">
        <v>0</v>
      </c>
      <c r="L21" s="10">
        <v>0</v>
      </c>
    </row>
    <row r="22" spans="1:13">
      <c r="A22" s="28"/>
      <c r="B22" s="4" t="s">
        <v>13</v>
      </c>
      <c r="C22" s="14">
        <v>901</v>
      </c>
      <c r="D22" s="15" t="s">
        <v>16</v>
      </c>
      <c r="E22" s="14">
        <v>5</v>
      </c>
      <c r="F22" s="16" t="s">
        <v>31</v>
      </c>
      <c r="G22" s="16" t="s">
        <v>31</v>
      </c>
      <c r="H22" s="9" t="s">
        <v>11</v>
      </c>
      <c r="I22" s="21" t="s">
        <v>11</v>
      </c>
      <c r="J22" s="10">
        <v>0</v>
      </c>
      <c r="K22" s="10">
        <v>0</v>
      </c>
      <c r="L22" s="10">
        <v>0</v>
      </c>
    </row>
    <row r="23" spans="1:13">
      <c r="A23" s="29"/>
      <c r="B23" s="5" t="s">
        <v>14</v>
      </c>
      <c r="C23" s="6" t="s">
        <v>0</v>
      </c>
      <c r="D23" s="6" t="s">
        <v>0</v>
      </c>
      <c r="E23" s="6" t="s">
        <v>0</v>
      </c>
      <c r="F23" s="6" t="s">
        <v>0</v>
      </c>
      <c r="G23" s="6" t="s">
        <v>0</v>
      </c>
      <c r="H23" s="10">
        <f>SUM(H19:H22)</f>
        <v>19399627.449999999</v>
      </c>
      <c r="I23" s="17">
        <f>SUM(I19:I22)</f>
        <v>28563309.57</v>
      </c>
      <c r="J23" s="10">
        <f>SUM(J19:J22)</f>
        <v>32171649.710000001</v>
      </c>
      <c r="K23" s="10">
        <f>SUM(K19:K22)</f>
        <v>19137900</v>
      </c>
      <c r="L23" s="10">
        <f>SUM(L19:L22)</f>
        <v>18058100</v>
      </c>
      <c r="M23" s="13">
        <f>H23+I23+J23+L23+K23</f>
        <v>117330586.72999999</v>
      </c>
    </row>
    <row r="24" spans="1:13" ht="39.75" customHeight="1">
      <c r="A24" s="27" t="s">
        <v>21</v>
      </c>
      <c r="B24" s="24" t="s">
        <v>17</v>
      </c>
      <c r="C24" s="6"/>
      <c r="D24" s="6"/>
      <c r="E24" s="6"/>
      <c r="F24" s="25"/>
      <c r="G24" s="25"/>
      <c r="H24" s="10"/>
      <c r="I24" s="17"/>
      <c r="J24" s="10"/>
      <c r="K24" s="10"/>
      <c r="L24" s="10"/>
      <c r="M24" s="13"/>
    </row>
    <row r="25" spans="1:13">
      <c r="A25" s="28"/>
      <c r="B25" s="4" t="s">
        <v>12</v>
      </c>
      <c r="C25" s="14">
        <v>901</v>
      </c>
      <c r="D25" s="15" t="s">
        <v>16</v>
      </c>
      <c r="E25" s="14">
        <v>2</v>
      </c>
      <c r="F25" s="16" t="s">
        <v>31</v>
      </c>
      <c r="G25" s="16" t="s">
        <v>31</v>
      </c>
      <c r="H25" s="10">
        <v>510922</v>
      </c>
      <c r="I25" s="17">
        <v>383191.2</v>
      </c>
      <c r="J25" s="10">
        <v>273708</v>
      </c>
      <c r="K25" s="10">
        <v>273708</v>
      </c>
      <c r="L25" s="10">
        <v>273708</v>
      </c>
    </row>
    <row r="26" spans="1:13" ht="31.5">
      <c r="A26" s="28"/>
      <c r="B26" s="4" t="s">
        <v>27</v>
      </c>
      <c r="C26" s="14">
        <v>901</v>
      </c>
      <c r="D26" s="15" t="s">
        <v>16</v>
      </c>
      <c r="E26" s="14">
        <v>2</v>
      </c>
      <c r="F26" s="16" t="s">
        <v>31</v>
      </c>
      <c r="G26" s="16" t="s">
        <v>31</v>
      </c>
      <c r="H26" s="10">
        <v>728954.29</v>
      </c>
      <c r="I26" s="17">
        <v>509497.82</v>
      </c>
      <c r="J26" s="10">
        <v>177076.36</v>
      </c>
      <c r="K26" s="10">
        <v>177076.36</v>
      </c>
      <c r="L26" s="10">
        <v>177076.36</v>
      </c>
    </row>
    <row r="27" spans="1:13" ht="31.5">
      <c r="A27" s="28"/>
      <c r="B27" s="4" t="s">
        <v>25</v>
      </c>
      <c r="C27" s="14">
        <v>901</v>
      </c>
      <c r="D27" s="15" t="s">
        <v>16</v>
      </c>
      <c r="E27" s="14">
        <v>2</v>
      </c>
      <c r="F27" s="16" t="s">
        <v>31</v>
      </c>
      <c r="G27" s="16" t="s">
        <v>31</v>
      </c>
      <c r="H27" s="7">
        <v>548349.71</v>
      </c>
      <c r="I27" s="17">
        <v>448480.18</v>
      </c>
      <c r="J27" s="10">
        <v>507193.64</v>
      </c>
      <c r="K27" s="10">
        <v>507193.64</v>
      </c>
      <c r="L27" s="10">
        <v>507193.64</v>
      </c>
    </row>
    <row r="28" spans="1:13">
      <c r="A28" s="28"/>
      <c r="B28" s="4" t="s">
        <v>13</v>
      </c>
      <c r="C28" s="14">
        <v>901</v>
      </c>
      <c r="D28" s="15" t="s">
        <v>16</v>
      </c>
      <c r="E28" s="14">
        <v>2</v>
      </c>
      <c r="F28" s="16" t="s">
        <v>31</v>
      </c>
      <c r="G28" s="16" t="s">
        <v>31</v>
      </c>
      <c r="H28" s="9" t="s">
        <v>11</v>
      </c>
      <c r="I28" s="21" t="s">
        <v>11</v>
      </c>
      <c r="J28" s="10">
        <v>0</v>
      </c>
      <c r="K28" s="10">
        <v>0</v>
      </c>
      <c r="L28" s="10">
        <v>0</v>
      </c>
    </row>
    <row r="29" spans="1:13">
      <c r="A29" s="29"/>
      <c r="B29" s="5" t="s">
        <v>14</v>
      </c>
      <c r="C29" s="6" t="s">
        <v>0</v>
      </c>
      <c r="D29" s="6" t="s">
        <v>0</v>
      </c>
      <c r="E29" s="6" t="s">
        <v>0</v>
      </c>
      <c r="F29" s="6" t="s">
        <v>0</v>
      </c>
      <c r="G29" s="6" t="s">
        <v>0</v>
      </c>
      <c r="H29" s="10">
        <f>SUM(H25:H28)</f>
        <v>1788226</v>
      </c>
      <c r="I29" s="17">
        <f>SUM(I25:I28)</f>
        <v>1341169.2</v>
      </c>
      <c r="J29" s="10">
        <f>SUM(J25:J28)</f>
        <v>957978</v>
      </c>
      <c r="K29" s="10">
        <f>SUM(K25:K28)</f>
        <v>957978</v>
      </c>
      <c r="L29" s="10">
        <f>SUM(L25:L28)</f>
        <v>957978</v>
      </c>
      <c r="M29" s="13">
        <f>H29+I29+J29+K29+L29</f>
        <v>6003329.2000000002</v>
      </c>
    </row>
  </sheetData>
  <mergeCells count="10">
    <mergeCell ref="A18:A23"/>
    <mergeCell ref="A24:A29"/>
    <mergeCell ref="H3:L3"/>
    <mergeCell ref="I1:L1"/>
    <mergeCell ref="A3:A4"/>
    <mergeCell ref="B3:B4"/>
    <mergeCell ref="A2:L2"/>
    <mergeCell ref="C3:G3"/>
    <mergeCell ref="A6:A11"/>
    <mergeCell ref="A12:A17"/>
  </mergeCells>
  <phoneticPr fontId="2" type="noConversion"/>
  <pageMargins left="0.39370078740157483" right="0.16" top="0.46" bottom="1.38" header="0.31496062992125984" footer="0.31496062992125984"/>
  <pageSetup paperSize="9" scale="75" orientation="landscape" r:id="rId1"/>
  <headerFooter>
    <oddFooter>&amp;C&amp;P из &amp;N</oddFooter>
  </headerFooter>
  <rowBreaks count="2" manualBreakCount="2">
    <brk id="11" max="11" man="1"/>
    <brk id="23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2021-04-08T06:20:11Z</cp:lastPrinted>
  <dcterms:created xsi:type="dcterms:W3CDTF">2006-09-16T00:00:00Z</dcterms:created>
  <dcterms:modified xsi:type="dcterms:W3CDTF">2021-04-08T06:21:43Z</dcterms:modified>
</cp:coreProperties>
</file>